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NPTHAO\THẦU BV 2026\ĐỢT 5 2026\TỜ TRÌNH, BIÊN BẢN HỌP\LẦN 1\YCBG L3\"/>
    </mc:Choice>
  </mc:AlternateContent>
  <xr:revisionPtr revIDLastSave="0" documentId="13_ncr:1_{39898FA5-2D87-4A18-917E-B2CB56E0D748}" xr6:coauthVersionLast="47" xr6:coauthVersionMax="47" xr10:uidLastSave="{00000000-0000-0000-0000-000000000000}"/>
  <bookViews>
    <workbookView xWindow="-120" yWindow="-120" windowWidth="29040" windowHeight="15840" activeTab="1" xr2:uid="{1DF5710A-ECD3-4658-8B27-76A8893301B8}"/>
  </bookViews>
  <sheets>
    <sheet name="PLI" sheetId="2" r:id="rId1"/>
    <sheet name="PLII" sheetId="4" r:id="rId2"/>
  </sheets>
  <externalReferences>
    <externalReference r:id="rId3"/>
    <externalReference r:id="rId4"/>
    <externalReference r:id="rId5"/>
    <externalReference r:id="rId6"/>
    <externalReference r:id="rId7"/>
  </externalReferences>
  <definedNames>
    <definedName name="__ImpMestChemicalSubStance__" localSheetId="1">[1]Sheet1!#REF!</definedName>
    <definedName name="__ImpMestChemicalSubStance__">[1]Sheet1!#REF!</definedName>
    <definedName name="__ImpMestMedicine__" localSheetId="1">[1]Sheet1!#REF!</definedName>
    <definedName name="__ImpMestMedicine__">[1]Sheet1!#REF!</definedName>
    <definedName name="__ListImpMestUser__">#REF!</definedName>
    <definedName name="__ListMediMate__">#REF!</definedName>
    <definedName name="__ListMediMate1__">#REF!</definedName>
    <definedName name="__ListMediMate2__">#REF!</definedName>
    <definedName name="_xlnm._FilterDatabase" localSheetId="0" hidden="1">PLI!$A$2:$M$2</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 localSheetId="1">'[2]chia giá 1'!$B$1:$C$441</definedName>
    <definedName name="chithao">'[2]chia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 localSheetId="1">[2]Sheet7!$D$1:$M$2181</definedName>
    <definedName name="dmdongia">[2]Sheet7!$D$1:$M$2181</definedName>
    <definedName name="dmdvt">#REF!</definedName>
    <definedName name="dmgop">#REF!</definedName>
    <definedName name="dmten">#REF!</definedName>
    <definedName name="dmthauhc" localSheetId="1">'[3]dm thau'!$C$1:$N$540</definedName>
    <definedName name="dmthauhc">'[3]dm thau'!$C$1:$N$540</definedName>
    <definedName name="dongia2020">#REF!</definedName>
    <definedName name="DS">#REF!</definedName>
    <definedName name="Ds_cong_bo_GLP">" "</definedName>
    <definedName name="Ds_cong_bo_GMP" localSheetId="0">{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 localSheetId="1">{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0">PLI!$A$1:$K$30</definedName>
    <definedName name="_xlnm.Print_Area" localSheetId="1">PLII!$A$1:$L$21</definedName>
    <definedName name="_xlnm.Print_Titles" localSheetId="0">PLI!$2:$2</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 localSheetId="1">[4]LamRo!$G$9:$G$22</definedName>
    <definedName name="Thongtinlamro">[4]LamRo!$G$9:$G$22</definedName>
    <definedName name="viet" localSheetId="1">[5]Sheet1!$1:$1048576</definedName>
    <definedName name="viet">[5]Sheet1!$1:$1048576</definedName>
    <definedName name="viet1" localSheetId="1">[5]Sheet1!$F$1:$I$19</definedName>
    <definedName name="viet1">[5]Sheet1!$F$1:$I$19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7" i="2" l="1"/>
  <c r="J26" i="2"/>
  <c r="J25" i="2"/>
  <c r="J24" i="2"/>
  <c r="I23" i="2"/>
  <c r="J23" i="2" s="1"/>
  <c r="I22" i="2"/>
  <c r="J22" i="2" s="1"/>
  <c r="I21" i="2"/>
  <c r="J21" i="2" s="1"/>
  <c r="J19" i="2"/>
  <c r="J18" i="2"/>
  <c r="H17" i="2"/>
  <c r="J17" i="2" s="1"/>
  <c r="I16" i="2"/>
  <c r="H16" i="2"/>
  <c r="J15" i="2"/>
  <c r="J14" i="2"/>
  <c r="J13" i="2"/>
  <c r="J12" i="2"/>
  <c r="H11" i="2"/>
  <c r="J11" i="2" s="1"/>
  <c r="I10" i="2"/>
  <c r="J10" i="2" s="1"/>
  <c r="H10" i="2"/>
  <c r="J9" i="2"/>
  <c r="J8" i="2"/>
  <c r="J7" i="2"/>
  <c r="J6" i="2"/>
  <c r="I5" i="2"/>
  <c r="H5" i="2"/>
  <c r="J5" i="2" s="1"/>
  <c r="H4" i="2"/>
  <c r="J4" i="2" s="1"/>
  <c r="J16" i="2" l="1"/>
</calcChain>
</file>

<file path=xl/sharedStrings.xml><?xml version="1.0" encoding="utf-8"?>
<sst xmlns="http://schemas.openxmlformats.org/spreadsheetml/2006/main" count="150" uniqueCount="132">
  <si>
    <t>STT phần/ lô</t>
  </si>
  <si>
    <t>STT mặt hàng</t>
  </si>
  <si>
    <t>Phần/lô (Mã Hàng hóa)</t>
  </si>
  <si>
    <t xml:space="preserve">Tên hàng hóa </t>
  </si>
  <si>
    <t>Yêu cầu kỹ thuật</t>
  </si>
  <si>
    <t>Yêu cầu về xuất xứ (nếu có)</t>
  </si>
  <si>
    <t>ĐVT</t>
  </si>
  <si>
    <t>Số lượng mua sắm</t>
  </si>
  <si>
    <t>Số lượng tùy chọn mua thêm</t>
  </si>
  <si>
    <t>Tổng số lượng  (số lượng mua sắm + tuỳ chọn mua thêm)</t>
  </si>
  <si>
    <t>Ghi chú</t>
  </si>
  <si>
    <t>mL</t>
  </si>
  <si>
    <t>Lít</t>
  </si>
  <si>
    <t>Cái</t>
  </si>
  <si>
    <t>Que</t>
  </si>
  <si>
    <t>G7 hoặc liên minh châu Âu (EU)</t>
  </si>
  <si>
    <t>H5010</t>
  </si>
  <si>
    <t>Hóa chất, vật tư xét nghiệm, thiết bị y tế dùng trên máy phân định nhóm máu hoàn toàn tự động Ortho Vision của hãng Tecan SchweizAG -Thụy Sĩ</t>
  </si>
  <si>
    <t>H5010.01</t>
  </si>
  <si>
    <t>Khay pha loãng hồng cầu</t>
  </si>
  <si>
    <t>Sử dụng để pha loãng hồng cầu của bệnh nhân. Tương thích sử dụng trên máy phân định nhóm máu hoàn toàn tự động Ortho Vision của hãng Tecan SchweizAG -Thụy Sĩ</t>
  </si>
  <si>
    <t>H5010.02</t>
  </si>
  <si>
    <t>Thẻ xét nghiệm định tính nhóm máu bằng 2 phương pháp</t>
  </si>
  <si>
    <t>Dùng để xét nghiệm định tính xác định kháng nguyên nhóm máu ABO và D (RH1) trên tế bào hồng cầu người và để xác định kháng thể kháng hồng cầu. Thành phần: gồm ≥ 6 cột chứa các thuốc thử Anti-A, anti-B, anti-D. Tương thích sử dụng trên máy phân định nhóm máu hoàn toàn tự động Ortho Vision của hãng Tecan SchweizAG -Thụy Sĩ</t>
  </si>
  <si>
    <t>Thẻ</t>
  </si>
  <si>
    <t>H5010.03</t>
  </si>
  <si>
    <t xml:space="preserve">Thẻ xét nghiệm định tính nhóm máu hệ ABO và Rh (D) theo phương pháp huyết thanh mẫu </t>
  </si>
  <si>
    <t xml:space="preserve"> Xét nghiệm định tính để xác nhận kháng nguyên A (ABO1), B (ABO2) và D (RH1) trên bề mặt tế bào hồng cầu người.Thẻ bao gồm 6 cột: 
- Cột 1 và 4: Thuốc thử nhóm máu Anti-A
- Cột 2 và 5: Thuốc thử nhóm máu Anti-B 
- Cột 3 và 6: Thuốc thử nhóm máu Anti-D 
Tương thích sử dụng trên máy phân định nhóm máu hoàn toàn tự động Ortho Vision của hãng Tecan SchweizAG -Thụy Sĩ</t>
  </si>
  <si>
    <t>H5010.04</t>
  </si>
  <si>
    <t>Thẻ xét nghiệm định tính nhóm máu hệ ABO phương pháp hồng cầu mẫu</t>
  </si>
  <si>
    <t xml:space="preserve"> Xác định kháng thể nhóm máu ABO dự kiến và sàng lọc kháng thể theo quy trình ngưng kết trực tiếp. Thành phần: Thẻ bao gồm có 6 cột: Cột 1 đến 6:  Chất tăng cường được tối ưu hóa để sử dụng trong xét nghiệm định nhóm máu ngược. Tương thích sử dụng trên máy phân định nhóm máu hoàn toàn tự động Ortho Vision của hãng Tecan SchweizAG -Thụy Sĩ</t>
  </si>
  <si>
    <t>H5010.05</t>
  </si>
  <si>
    <t>Dung dịch đệm tăng cường phản ứng</t>
  </si>
  <si>
    <t>Dung dịch có nồng độ ion thấp (LISS) được sử dụng để tối ưu nồng độ ion cho sự bắt giữ kháng thể. Thành phần: Dung dịch đệm phosphat có nồng độ độ ion thấp (Liss). Tương thích sử dụng trên máy phân định nhóm máu hoàn toàn tự động Ortho Vision của hãng Tecan SchweizAG -Thụy Sĩ</t>
  </si>
  <si>
    <t>H5010.06</t>
  </si>
  <si>
    <t>Thẻ xét nghiệm định tính IgG dạng kết hợp với hồng cầu</t>
  </si>
  <si>
    <t>Xét nghiệm định tính phát hiện kháng thể IgG liên kết với các tế bào hồng cầu. 
Thành phần: Thẻ bao gồm có 6 cột:
-  Cột 1 đến 6: Anti-Human Globulin, Anti-IgG 
Tương thích sử dụng trên máy phân định nhóm máu hoàn toàn tự động Ortho Vision của hãng Tecan SchweizAG -Thụy Sĩ</t>
  </si>
  <si>
    <t>H5010.07</t>
  </si>
  <si>
    <t>Dung dịch bảo dưỡng</t>
  </si>
  <si>
    <t>Thành phần: Dung dịch gồm huyết thanh bò, muối vô cơ, chất bảo quản. Sử dụng để bảo dưỡng máy phân định nhóm máu hoàn toàn tự động Ortho Vision của hãng Tecan SchweizAG -Thụy Sĩ</t>
  </si>
  <si>
    <t>H5010.08</t>
  </si>
  <si>
    <t xml:space="preserve">Thuốc thử xét nghiệm định tính kháng thể nhóm máu ABO </t>
  </si>
  <si>
    <t>Thành phần: Gồm 2 lọ: 1 lọ chứa tế bào hồng cầu loại A1, 1 lọ chứa tế bào hồng cầu B. Mỗi lọ chứa dịch treo tế bào hồng cầu 3% có nhóm Rh âm tính (D-,C-,E-). Tương thích sử dụng trên máy phân định nhóm máu hoàn toàn tự động Ortho Vision của hãng Tecan SchweizAG -Thụy Sĩ</t>
  </si>
  <si>
    <t>H5010.09</t>
  </si>
  <si>
    <t>Thuốc thử xét nghiệm định tính phát hiện kháng thể nhóm máu bất thường</t>
  </si>
  <si>
    <t xml:space="preserve">Hồng cầu sử dụng để phát hiện hoặc định danh kháng thể nhóm máu bất thường. Thành phần:  Một bộ ba lọ hồng cầu 0,8 % để phát hiện kháng thể bất thường. Tương thích sử dụng trên máy phân định nhóm máu hoàn toàn tự động Ortho Vision của hãng Tecan SchweizAG -Thụy Sĩ
 </t>
  </si>
  <si>
    <t>H5056</t>
  </si>
  <si>
    <t>Que cấy chủng chuẩn Enterobacter hormaechei</t>
  </si>
  <si>
    <t> Que cấy chủng chuẩn Enterobacter hormaechei ATCC 700323</t>
  </si>
  <si>
    <t>H5057</t>
  </si>
  <si>
    <t>Que cấy chủng chuẩn Escherichia coli</t>
  </si>
  <si>
    <t>Que cấy chủng chuẩn Escherichia coli ATCC 25922</t>
  </si>
  <si>
    <t>H5058</t>
  </si>
  <si>
    <t>Que cấy chủng chuẩn Staphylococcus aureus</t>
  </si>
  <si>
    <t> Que cấy chủng chuẩn Staphylococcus aureus subsp. aureus ATCC 29213</t>
  </si>
  <si>
    <t>H5060</t>
  </si>
  <si>
    <t>Bộ xét nghiệm nhuộm soi vi khuẩn Lao</t>
  </si>
  <si>
    <t xml:space="preserve">Dùng để thực hiện xét nghiệm nhuộm soi, phát hiện vi khuẩn Lao trong mẫu đàm. Thành phần gồm: Dung dịch Fuchsin, Acid alcohol, Dung dịch methylen blue. </t>
  </si>
  <si>
    <t>H5066</t>
  </si>
  <si>
    <t>Ống tuýp pha huyền dịch vi khuẩn</t>
  </si>
  <si>
    <t xml:space="preserve">Ống nghiệm bằng nhựa trong (polystyrene). Tương thích sử dụng trên máy định danh vi khuẩn và kháng sinh đồ Vitek2compact của hãng BioMerieux - Mỹ. </t>
  </si>
  <si>
    <t>H5076</t>
  </si>
  <si>
    <t>Hạt nhựa lọc nước</t>
  </si>
  <si>
    <t xml:space="preserve">Hỗn hợp của nhựa trao đổi cation có tính axit mạnh ở dạng H và nhựa trao đổi anion có tính bazơ mạnh ở dạng OH. Hạt hình cầu. Kích thước hạt: 0,3 đến 1,2 mm. </t>
  </si>
  <si>
    <t>H5078</t>
  </si>
  <si>
    <t xml:space="preserve"> Lam kính dùng trên máy xét nghiệm huyết học tự động có kéo lam</t>
  </si>
  <si>
    <t>Kích thước trong khoảng: 24,7-26,3 mm x 74,7-76,3 mm. Độ dày: 0,9-1,2mm. Đoạn kính mờ: 15-20mm</t>
  </si>
  <si>
    <t>Bộ</t>
  </si>
  <si>
    <t>Lọ</t>
  </si>
  <si>
    <t>V5004</t>
  </si>
  <si>
    <t>Bộ kít chia liều</t>
  </si>
  <si>
    <t>V5004.01</t>
  </si>
  <si>
    <t>Kit chia liều</t>
  </si>
  <si>
    <t>01 Bộ kit chia liều thuốc phóng xạ bao gồm: + 01 lọ 30ml làm lọ tổng + 01 kim thông khí cho lọ phóng xạ tổng + 01 kim rút dung dịch cho lọ phóng xạ tổng + 01 lọ 10ml làm lọ đựng chất thải phóng xạ + 01 kim thông khí cho lọ chứa chất thải phóng xạ + 01 kim gắn nước muối có đường thông khí + 01 kim dẫn dung dịch sản phẩm + 01 đầu kết nối + 01 kim thông khí. Dùng cho máy chia liều ADG-500.</t>
  </si>
  <si>
    <t>V5004.02</t>
  </si>
  <si>
    <t>Nắp cao su</t>
  </si>
  <si>
    <t>Nắp cao su cho lọ sản phẩm.</t>
  </si>
  <si>
    <t>V5004.03</t>
  </si>
  <si>
    <t>Lọ vô trùng</t>
  </si>
  <si>
    <t>Lọ đựng sản phẩm 30ml.</t>
  </si>
  <si>
    <t>V5042</t>
  </si>
  <si>
    <t>Khẩu trang chống độc</t>
  </si>
  <si>
    <t>Khẩu trang đạt chuẩn N95 dùng một lần với hiệu suất lọc ≥ 95% đối với một số hạt không chứa dầu trong không khí. Hiệu suất lọc vi khuẩn &gt; 99% theo tiêu chuẩn ASTM F2101. Thiết kế dạng hình chén. Kháng chất lỏng 80mmHg, Lớp lọc P2, N95. Lớp vật liệu bên trong mềm mại, mút vùng mũi và dây đeo đầu dạng bện. Thanh kẹp mũi có thể điều chỉnh được. Không chứa bất kỳ thành phần nào được làm từ cao su tự nhiên.</t>
  </si>
  <si>
    <t>V5048</t>
  </si>
  <si>
    <t>Đầu côn vàng</t>
  </si>
  <si>
    <t>Chất liệu nhựa. Không có màng lọc. Thể tích tối đa 200µl.</t>
  </si>
  <si>
    <t>Y5001</t>
  </si>
  <si>
    <t>Bát kền</t>
  </si>
  <si>
    <t>Kích thước: Fi 8cm.</t>
  </si>
  <si>
    <t>Y5008</t>
  </si>
  <si>
    <t>Hộp hấp Inox tròn Fi260</t>
  </si>
  <si>
    <t xml:space="preserve"> Fi 260 mm</t>
  </si>
  <si>
    <t>Tổng cộng: 13 phần/lô, 23 mặt hàng</t>
  </si>
  <si>
    <t>Kính gửi: Bệnh viện Ung bướu Nghệ An</t>
  </si>
  <si>
    <t>Tên phần/lô (Mã hàng hóa)</t>
  </si>
  <si>
    <t>Mã nhóm VTYT theo Thông tư 04/2017/TT-BYT</t>
  </si>
  <si>
    <t>Tên hàng hóa mời báo giá</t>
  </si>
  <si>
    <t>Tên thương mại mặt hàng báo giá</t>
  </si>
  <si>
    <t>Đặc tính kỹ thuật mặt hàng báo giá</t>
  </si>
  <si>
    <t>Hãng sản xuất</t>
  </si>
  <si>
    <t>Nước sản xuất</t>
  </si>
  <si>
    <t>Model/ ký mã hiệu sản phẩm</t>
  </si>
  <si>
    <t>Quy cách</t>
  </si>
  <si>
    <t>Thuế VAT (%)</t>
  </si>
  <si>
    <t>(1)</t>
  </si>
  <si>
    <t>(2)</t>
  </si>
  <si>
    <t>(3)</t>
  </si>
  <si>
    <t>(4)</t>
  </si>
  <si>
    <t>(5)</t>
  </si>
  <si>
    <t>(6)</t>
  </si>
  <si>
    <t>(7)</t>
  </si>
  <si>
    <t>(8)</t>
  </si>
  <si>
    <t>(9)</t>
  </si>
  <si>
    <t>(10)</t>
  </si>
  <si>
    <t>(11)</t>
  </si>
  <si>
    <t>(12)</t>
  </si>
  <si>
    <t>n</t>
  </si>
  <si>
    <t>Tổng cộng: ..…. mặt hàng</t>
  </si>
  <si>
    <t>Gửi kèm theo các tài liệu chứng minh mặt hàng báo giá đáp ứng tên hàng hóa, yêu cầu về tính năng và yêu cầu kỹ thuật mời báo giá (ví dụ: catalog sản phẩm...)</t>
  </si>
  <si>
    <t xml:space="preserve"> </t>
  </si>
  <si>
    <t>.........., ngày      tháng     năm 202…</t>
  </si>
  <si>
    <t>ĐẠI DIỆN HỢP PHÁP CỦA ĐƠN VỊ BÁO GIÁ</t>
  </si>
  <si>
    <t>(Ký tên, đóng dấu)</t>
  </si>
  <si>
    <t>Phụ lục II
MẪU CUNG CẤP THÔNG TIN HÀNG HÓA BÁO GIÁ</t>
  </si>
  <si>
    <t>(Kèm theo Yêu cầu báo giá số           /BVUB-HCVT ngày        /     /2026 của Bệnh viện Ung bướu Nghệ An)</t>
  </si>
  <si>
    <t>BẢNG CUNG CẤP THÔNG TIN HÀNG HÓA BÁO GIÁ</t>
  </si>
  <si>
    <t>1. Thông tin hàng hóa báo giá:</t>
  </si>
  <si>
    <t xml:space="preserve">2.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</si>
  <si>
    <r>
      <t>3. Thông tin liên hệ của đơn vị báo giá:
- Đơn vị báo giá:…..</t>
    </r>
    <r>
      <rPr>
        <i/>
        <sz val="14"/>
        <color theme="1"/>
        <rFont val="Times New Roman"/>
        <family val="1"/>
      </rPr>
      <t>[ghi tên của đơn vị báo giá];</t>
    </r>
    <r>
      <rPr>
        <sz val="14"/>
        <color theme="1"/>
        <rFont val="Times New Roman"/>
        <family val="2"/>
      </rPr>
      <t xml:space="preserve">
- Địa chỉ: ….......</t>
    </r>
    <r>
      <rPr>
        <i/>
        <sz val="14"/>
        <color theme="1"/>
        <rFont val="Times New Roman"/>
        <family val="1"/>
      </rPr>
      <t>[ghi địa chỉ của đơn vị báo giá];</t>
    </r>
    <r>
      <rPr>
        <sz val="14"/>
        <color theme="1"/>
        <rFont val="Times New Roman"/>
        <family val="2"/>
      </rPr>
      <t xml:space="preserve">
- SĐT: ….......</t>
    </r>
    <r>
      <rPr>
        <i/>
        <sz val="14"/>
        <color theme="1"/>
        <rFont val="Times New Roman"/>
        <family val="1"/>
      </rPr>
      <t>[ghi số liên lạc của đơn vị báo giá].</t>
    </r>
  </si>
  <si>
    <r>
      <rPr>
        <i/>
        <sz val="12"/>
        <color theme="1"/>
        <rFont val="Times New Roman"/>
        <family val="1"/>
      </rPr>
      <t xml:space="preserve">Ghi chú:
- (1), (2), (3), (5): Đơn vị báo giá ghi đúng thông tin tại phụ lục I.
- (4) Đơn vị báo giá điền chính xác đầy đủ thông tin: Kê khai mã nhóm VTYT theo Thông tư 04/2017/TT-BYT ngày 14 tháng 4 năm 2017 của Bộ Y tế.
- (6), (7), (8), (9), (10), (11), (12): Đơn vị báo giá ghi đúng thông tin của mặt hàng báo giá.
</t>
    </r>
    <r>
      <rPr>
        <sz val="12"/>
        <color theme="1"/>
        <rFont val="Times New Roman"/>
        <family val="2"/>
      </rPr>
      <t xml:space="preserve">
</t>
    </r>
  </si>
  <si>
    <t>Lưu ý: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t>
  </si>
  <si>
    <r>
      <t xml:space="preserve">Phụ lục I
DANH MỤC YÊU CẦU BÁO GIÁ BỔ SUNG GÓI THẦU CUNG ỨNG CÁC MẶT HÀNG HÓA CHẤT, VẬT TƯ XÉT NGHIỆM, THIẾT BỊ Y TẾ VÀ VẬT TƯ KHÁC ĐỢT 5 NĂM 2026 TẠI BỆNH VIỆN UNG BƯỚU NGHỆ AN (GỒM 202 PHẦN/LÔ, 399 MẶT HÀNG)
</t>
    </r>
    <r>
      <rPr>
        <i/>
        <sz val="12"/>
        <color theme="1"/>
        <rFont val="Times New Roman"/>
        <family val="1"/>
      </rPr>
      <t>(Kèm theo Yêu cầu báo giá số         /BVUB-HCVT  ngày      /      /2026 của Bệnh viện Ung bướu Nghệ 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</si>
</sst>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0_-;\-* #,##0.00_-;_-* &quot;-&quot;??_-;_-@_-"/>
  </numFmts>
  <fonts count="17" x14ac:knownFonts="1">
    <font>
      <sz val="11"/>
      <color theme="1"/>
      <name val="Calibri"/>
      <family val="2"/>
      <scheme val="minor"/>
    </font>
    <font>
      <sz val="11"/>
      <color theme="1"/>
      <name val="Calibri"/>
      <family val="2"/>
      <scheme val="minor"/>
    </font>
    <font>
      <b/>
      <sz val="12"/>
      <color theme="1"/>
      <name val="Times New Roman"/>
      <family val="1"/>
    </font>
    <font>
      <i/>
      <sz val="12"/>
      <color theme="1"/>
      <name val="Times New Roman"/>
      <family val="1"/>
    </font>
    <font>
      <sz val="12"/>
      <color theme="1"/>
      <name val="Calibri"/>
      <family val="2"/>
      <scheme val="minor"/>
    </font>
    <font>
      <b/>
      <sz val="12"/>
      <color rgb="FF000000"/>
      <name val="Times New Roman"/>
      <family val="1"/>
    </font>
    <font>
      <sz val="12"/>
      <color theme="1"/>
      <name val="Times New Roman"/>
      <family val="1"/>
    </font>
    <font>
      <b/>
      <sz val="12"/>
      <name val="Times New Roman"/>
      <family val="1"/>
    </font>
    <font>
      <sz val="12"/>
      <name val="Times New Roman"/>
      <family val="1"/>
    </font>
    <font>
      <sz val="12"/>
      <color rgb="FF000000"/>
      <name val="Times New Roman"/>
      <family val="1"/>
    </font>
    <font>
      <sz val="12"/>
      <name val="Calibri"/>
      <family val="2"/>
      <scheme val="minor"/>
    </font>
    <font>
      <sz val="11"/>
      <color theme="1"/>
      <name val="Calibri"/>
      <family val="2"/>
      <charset val="163"/>
      <scheme val="minor"/>
    </font>
    <font>
      <sz val="12"/>
      <color theme="1"/>
      <name val="Times New Roman"/>
      <family val="2"/>
    </font>
    <font>
      <b/>
      <sz val="14"/>
      <color theme="1"/>
      <name val="Times New Roman"/>
      <family val="1"/>
    </font>
    <font>
      <i/>
      <sz val="14"/>
      <color theme="1"/>
      <name val="Times New Roman"/>
      <family val="1"/>
    </font>
    <font>
      <sz val="14"/>
      <color theme="1"/>
      <name val="Times New Roman"/>
      <family val="1"/>
    </font>
    <font>
      <sz val="14"/>
      <color theme="1"/>
      <name val="Times New Roman"/>
      <family val="2"/>
    </font>
  </fonts>
  <fills count="4">
    <fill>
      <patternFill patternType="none"/>
    </fill>
    <fill>
      <patternFill patternType="gray125"/>
    </fill>
    <fill>
      <patternFill patternType="solid">
        <fgColor theme="0"/>
        <bgColor indexed="64"/>
      </patternFill>
    </fill>
    <fill>
      <patternFill patternType="solid">
        <fgColor theme="0"/>
        <bgColor rgb="FFFFFF00"/>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1" fillId="0" borderId="0"/>
    <xf numFmtId="0" fontId="11" fillId="0" borderId="0"/>
    <xf numFmtId="165" fontId="11" fillId="0" borderId="0" applyFont="0" applyFill="0" applyBorder="0" applyAlignment="0" applyProtection="0"/>
    <xf numFmtId="0" fontId="12" fillId="0" borderId="0"/>
  </cellStyleXfs>
  <cellXfs count="74">
    <xf numFmtId="0" fontId="0" fillId="0" borderId="0" xfId="0"/>
    <xf numFmtId="0" fontId="4" fillId="0" borderId="0" xfId="0" applyFont="1"/>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164" fontId="5" fillId="0" borderId="3" xfId="1" applyNumberFormat="1" applyFont="1" applyBorder="1" applyAlignment="1">
      <alignment horizontal="center" vertical="top" wrapText="1"/>
    </xf>
    <xf numFmtId="164" fontId="5" fillId="0" borderId="2" xfId="1" applyNumberFormat="1" applyFont="1" applyBorder="1" applyAlignment="1">
      <alignment horizontal="center" vertical="top" wrapText="1"/>
    </xf>
    <xf numFmtId="164" fontId="5" fillId="0" borderId="2" xfId="1" applyNumberFormat="1" applyFont="1" applyFill="1" applyBorder="1" applyAlignment="1">
      <alignment horizontal="center" vertical="top" wrapText="1"/>
    </xf>
    <xf numFmtId="0" fontId="4" fillId="0" borderId="0" xfId="0" applyFont="1" applyAlignment="1">
      <alignment horizontal="center" vertical="top"/>
    </xf>
    <xf numFmtId="0" fontId="2" fillId="0" borderId="4" xfId="0" applyFont="1" applyBorder="1" applyAlignment="1">
      <alignment vertical="top"/>
    </xf>
    <xf numFmtId="0" fontId="6" fillId="0" borderId="2" xfId="0" applyFont="1" applyBorder="1" applyAlignment="1">
      <alignment horizontal="center" vertical="top" wrapText="1"/>
    </xf>
    <xf numFmtId="0" fontId="7" fillId="2" borderId="2" xfId="0" applyFont="1" applyFill="1" applyBorder="1" applyAlignment="1">
      <alignment vertical="top" wrapText="1"/>
    </xf>
    <xf numFmtId="0" fontId="2" fillId="0" borderId="5" xfId="0" applyFont="1" applyBorder="1" applyAlignment="1">
      <alignment vertical="top" wrapText="1"/>
    </xf>
    <xf numFmtId="164" fontId="8" fillId="0" borderId="2" xfId="1" applyNumberFormat="1" applyFont="1" applyFill="1" applyBorder="1" applyAlignment="1">
      <alignment horizontal="right" vertical="top" wrapText="1"/>
    </xf>
    <xf numFmtId="0" fontId="8" fillId="2" borderId="2" xfId="0" applyFont="1" applyFill="1" applyBorder="1" applyAlignment="1">
      <alignment vertical="top" wrapText="1"/>
    </xf>
    <xf numFmtId="0" fontId="6" fillId="3" borderId="2" xfId="0" applyFont="1" applyFill="1" applyBorder="1" applyAlignment="1">
      <alignment horizontal="left" vertical="top" wrapText="1"/>
    </xf>
    <xf numFmtId="0" fontId="6" fillId="0" borderId="2" xfId="0" applyFont="1" applyBorder="1" applyAlignment="1">
      <alignment horizontal="left" vertical="top" wrapText="1"/>
    </xf>
    <xf numFmtId="0" fontId="6" fillId="2" borderId="2" xfId="0" applyFont="1" applyFill="1" applyBorder="1" applyAlignment="1">
      <alignment horizontal="center" vertical="top" wrapText="1"/>
    </xf>
    <xf numFmtId="0" fontId="6" fillId="3" borderId="2" xfId="0" applyFont="1" applyFill="1" applyBorder="1" applyAlignment="1">
      <alignment horizontal="center" vertical="top" wrapText="1"/>
    </xf>
    <xf numFmtId="164" fontId="6" fillId="3" borderId="2" xfId="1" applyNumberFormat="1" applyFont="1" applyFill="1" applyBorder="1" applyAlignment="1">
      <alignment horizontal="center" vertical="top" wrapText="1"/>
    </xf>
    <xf numFmtId="164" fontId="6" fillId="0" borderId="2" xfId="1" applyNumberFormat="1" applyFont="1" applyFill="1" applyBorder="1" applyAlignment="1">
      <alignment horizontal="right" vertical="top" wrapText="1"/>
    </xf>
    <xf numFmtId="164" fontId="6" fillId="0" borderId="2" xfId="1" applyNumberFormat="1" applyFont="1" applyBorder="1" applyAlignment="1">
      <alignment horizontal="center" vertical="top" wrapText="1"/>
    </xf>
    <xf numFmtId="0" fontId="7" fillId="2" borderId="5" xfId="0" applyFont="1" applyFill="1" applyBorder="1" applyAlignment="1">
      <alignment horizontal="left" vertical="top" wrapText="1"/>
    </xf>
    <xf numFmtId="164" fontId="6" fillId="0" borderId="2" xfId="1" applyNumberFormat="1" applyFont="1" applyFill="1" applyBorder="1" applyAlignment="1">
      <alignment horizontal="center" vertical="top" wrapText="1"/>
    </xf>
    <xf numFmtId="0" fontId="2" fillId="0" borderId="6" xfId="0" applyFont="1" applyBorder="1" applyAlignment="1">
      <alignment vertical="top" wrapText="1"/>
    </xf>
    <xf numFmtId="0" fontId="2" fillId="0" borderId="2" xfId="0" applyFont="1" applyBorder="1" applyAlignment="1">
      <alignment vertical="top"/>
    </xf>
    <xf numFmtId="0" fontId="8" fillId="0" borderId="2" xfId="0" applyFont="1" applyBorder="1" applyAlignment="1">
      <alignment vertical="top" wrapText="1"/>
    </xf>
    <xf numFmtId="0" fontId="6" fillId="0" borderId="2" xfId="0" quotePrefix="1" applyFont="1" applyBorder="1" applyAlignment="1">
      <alignment horizontal="left" vertical="top" wrapText="1"/>
    </xf>
    <xf numFmtId="164" fontId="9" fillId="0" borderId="2" xfId="1" applyNumberFormat="1" applyFont="1" applyFill="1" applyBorder="1" applyAlignment="1">
      <alignment horizontal="right" vertical="top" wrapText="1"/>
    </xf>
    <xf numFmtId="0" fontId="8" fillId="0" borderId="2" xfId="0" applyFont="1" applyBorder="1" applyAlignment="1">
      <alignment horizontal="left" vertical="top" wrapText="1"/>
    </xf>
    <xf numFmtId="0" fontId="7" fillId="2" borderId="4" xfId="0" applyFont="1" applyFill="1" applyBorder="1" applyAlignment="1">
      <alignment vertical="top"/>
    </xf>
    <xf numFmtId="0" fontId="6" fillId="0" borderId="2" xfId="0" applyFont="1" applyBorder="1" applyAlignment="1">
      <alignment vertical="top" wrapText="1"/>
    </xf>
    <xf numFmtId="0" fontId="8" fillId="0" borderId="2" xfId="0" applyFont="1" applyBorder="1" applyAlignment="1">
      <alignment horizontal="center" vertical="top" wrapText="1"/>
    </xf>
    <xf numFmtId="0" fontId="7" fillId="2" borderId="5" xfId="0" applyFont="1" applyFill="1" applyBorder="1" applyAlignment="1">
      <alignment horizontal="center" vertical="top" wrapText="1"/>
    </xf>
    <xf numFmtId="164" fontId="7" fillId="2" borderId="5" xfId="1" applyNumberFormat="1" applyFont="1" applyFill="1" applyBorder="1" applyAlignment="1">
      <alignment horizontal="left" vertical="top" wrapText="1"/>
    </xf>
    <xf numFmtId="49" fontId="8" fillId="0" borderId="2" xfId="2" applyNumberFormat="1" applyFont="1" applyBorder="1" applyAlignment="1">
      <alignment horizontal="left" vertical="top" wrapText="1"/>
    </xf>
    <xf numFmtId="0" fontId="10" fillId="0" borderId="0" xfId="0" applyFont="1"/>
    <xf numFmtId="164" fontId="6" fillId="0" borderId="2" xfId="1" applyNumberFormat="1" applyFont="1" applyFill="1" applyBorder="1" applyAlignment="1">
      <alignment vertical="top" wrapText="1"/>
    </xf>
    <xf numFmtId="164" fontId="8" fillId="0" borderId="2" xfId="1" applyNumberFormat="1" applyFont="1" applyFill="1" applyBorder="1" applyAlignment="1">
      <alignment horizontal="center" vertical="top" wrapText="1"/>
    </xf>
    <xf numFmtId="164" fontId="4" fillId="0" borderId="0" xfId="0" applyNumberFormat="1" applyFont="1"/>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wrapText="1"/>
    </xf>
    <xf numFmtId="0" fontId="4" fillId="0" borderId="0" xfId="0" applyFont="1" applyAlignment="1">
      <alignment horizontal="left"/>
    </xf>
    <xf numFmtId="0" fontId="4" fillId="0" borderId="0" xfId="0" applyFont="1" applyAlignment="1">
      <alignment horizontal="center" vertical="top" wrapText="1"/>
    </xf>
    <xf numFmtId="164" fontId="4" fillId="0" borderId="0" xfId="1" applyNumberFormat="1" applyFont="1" applyAlignment="1">
      <alignment horizontal="right" vertical="top"/>
    </xf>
    <xf numFmtId="164" fontId="4" fillId="0" borderId="0" xfId="1" applyNumberFormat="1" applyFont="1" applyFill="1" applyAlignment="1">
      <alignment horizontal="right" vertical="top"/>
    </xf>
    <xf numFmtId="0" fontId="12" fillId="0" borderId="0" xfId="5"/>
    <xf numFmtId="0" fontId="15" fillId="0" borderId="0" xfId="5" applyFont="1" applyAlignment="1">
      <alignment horizontal="center"/>
    </xf>
    <xf numFmtId="0" fontId="15" fillId="0" borderId="0" xfId="5" applyFont="1" applyAlignment="1">
      <alignment horizontal="center" vertical="top" wrapText="1"/>
    </xf>
    <xf numFmtId="0" fontId="2" fillId="0" borderId="2" xfId="5" quotePrefix="1" applyFont="1" applyBorder="1" applyAlignment="1">
      <alignment horizontal="center" vertical="top" wrapText="1"/>
    </xf>
    <xf numFmtId="0" fontId="12" fillId="0" borderId="2" xfId="5" applyBorder="1" applyAlignment="1">
      <alignment horizontal="center"/>
    </xf>
    <xf numFmtId="0" fontId="12" fillId="0" borderId="2" xfId="5" applyBorder="1"/>
    <xf numFmtId="0" fontId="2" fillId="0" borderId="3" xfId="5" applyFont="1" applyBorder="1" applyAlignment="1">
      <alignment horizontal="center" vertical="top" wrapText="1"/>
    </xf>
    <xf numFmtId="0" fontId="2" fillId="0" borderId="2" xfId="5" applyFont="1" applyBorder="1" applyAlignment="1">
      <alignment horizontal="center" vertical="top" wrapText="1"/>
    </xf>
    <xf numFmtId="0" fontId="5" fillId="0" borderId="2" xfId="5" applyFont="1" applyBorder="1" applyAlignment="1">
      <alignment horizontal="center" vertical="top" wrapText="1"/>
    </xf>
    <xf numFmtId="0" fontId="2" fillId="0" borderId="1" xfId="0" applyFont="1" applyBorder="1" applyAlignment="1">
      <alignment horizontal="center" vertical="top" wrapText="1"/>
    </xf>
    <xf numFmtId="0" fontId="2" fillId="0" borderId="4" xfId="0" applyFont="1" applyBorder="1" applyAlignment="1">
      <alignment horizontal="left" vertical="top"/>
    </xf>
    <xf numFmtId="0" fontId="2" fillId="0" borderId="5" xfId="0" applyFont="1" applyBorder="1" applyAlignment="1">
      <alignment horizontal="left" vertical="top"/>
    </xf>
    <xf numFmtId="0" fontId="6" fillId="0" borderId="0" xfId="0" applyFont="1" applyAlignment="1">
      <alignment horizontal="left" vertical="top" wrapText="1"/>
    </xf>
    <xf numFmtId="0" fontId="2" fillId="0" borderId="4" xfId="5" applyFont="1" applyBorder="1" applyAlignment="1">
      <alignment horizontal="center" vertical="top"/>
    </xf>
    <xf numFmtId="0" fontId="2" fillId="0" borderId="5" xfId="5" applyFont="1" applyBorder="1" applyAlignment="1">
      <alignment horizontal="center" vertical="top"/>
    </xf>
    <xf numFmtId="0" fontId="2" fillId="0" borderId="6" xfId="5" applyFont="1" applyBorder="1" applyAlignment="1">
      <alignment horizontal="center" vertical="top"/>
    </xf>
    <xf numFmtId="0" fontId="13" fillId="0" borderId="0" xfId="5" applyFont="1" applyAlignment="1">
      <alignment horizontal="center" vertical="top" wrapText="1"/>
    </xf>
    <xf numFmtId="0" fontId="13" fillId="0" borderId="0" xfId="5" applyFont="1" applyAlignment="1">
      <alignment horizontal="center" vertical="top"/>
    </xf>
    <xf numFmtId="0" fontId="14" fillId="0" borderId="0" xfId="5" applyFont="1" applyAlignment="1">
      <alignment horizontal="center" vertical="top" wrapText="1"/>
    </xf>
    <xf numFmtId="0" fontId="15" fillId="0" borderId="0" xfId="5" applyFont="1" applyAlignment="1">
      <alignment horizontal="center" vertical="top"/>
    </xf>
    <xf numFmtId="0" fontId="15" fillId="0" borderId="0" xfId="5" applyFont="1" applyAlignment="1">
      <alignment horizontal="left" vertical="top" wrapText="1"/>
    </xf>
    <xf numFmtId="0" fontId="6" fillId="0" borderId="0" xfId="5" applyFont="1" applyAlignment="1">
      <alignment horizontal="left" vertical="top" wrapText="1"/>
    </xf>
    <xf numFmtId="0" fontId="12" fillId="0" borderId="0" xfId="5" applyAlignment="1">
      <alignment horizontal="left" vertical="top" wrapText="1"/>
    </xf>
    <xf numFmtId="0" fontId="14" fillId="0" borderId="7" xfId="5" applyFont="1" applyBorder="1" applyAlignment="1">
      <alignment horizontal="left" wrapText="1"/>
    </xf>
    <xf numFmtId="0" fontId="16" fillId="0" borderId="0" xfId="5" applyFont="1" applyAlignment="1">
      <alignment horizontal="left" vertical="top" wrapText="1"/>
    </xf>
    <xf numFmtId="0" fontId="16" fillId="0" borderId="0" xfId="5" applyFont="1" applyAlignment="1">
      <alignment horizontal="left" vertical="top"/>
    </xf>
    <xf numFmtId="0" fontId="3" fillId="0" borderId="0" xfId="5" applyFont="1" applyAlignment="1">
      <alignment horizontal="center"/>
    </xf>
    <xf numFmtId="0" fontId="2" fillId="0" borderId="0" xfId="5" applyFont="1" applyAlignment="1">
      <alignment horizontal="center"/>
    </xf>
  </cellXfs>
  <cellStyles count="6">
    <cellStyle name="Comma" xfId="1" builtinId="3"/>
    <cellStyle name="Comma 5" xfId="4" xr:uid="{B03C392E-FB72-4531-8598-A5BF52A62637}"/>
    <cellStyle name="Normal" xfId="0" builtinId="0"/>
    <cellStyle name="Normal 2" xfId="5" xr:uid="{FB40B1C0-C96F-4897-8A04-ADDA9F367502}"/>
    <cellStyle name="Normal 3 2 2" xfId="3" xr:uid="{4EB7B80F-6472-4029-82E4-825BF0E895D3}"/>
    <cellStyle name="Normal_Sheet9" xfId="2" xr:uid="{F41EC7FB-1FED-4C1F-A644-7AA1F40BD148}"/>
  </cellStyles>
  <dxfs count="37">
    <dxf>
      <font>
        <color rgb="FF9C0006"/>
      </font>
      <fill>
        <patternFill>
          <bgColor rgb="FFFFC7CE"/>
        </patternFill>
      </fill>
    </dxf>
    <dxf>
      <fill>
        <patternFill patternType="solid">
          <fgColor rgb="FFFFFFFF"/>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Administrator/Downloads/B&#225;o%20c&#225;o%20nh&#7853;p%20t&#7915;%20nh&#224;%20cung%20c&#7845;p%20nh&#243;m%20theo%20NCC%20xxx.xlsx" TargetMode="External"/><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dministrator/Documents/Zalo%20Received%20Files/TH%20DM%20HC%20l&#7847;n%202-ng&#224;y%205.5.xlsx" TargetMode="External"/><Relationship Id="rId1" Type="http://schemas.openxmlformats.org/officeDocument/2006/relationships/externalLinkPath" Target="/Users/Administrator/Documents/Zalo%20Received%20Files/TH%20DM%20HC%20l&#7847;n%202-ng&#224;y%205.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DDFox/Downloads/Dm%20h&#243;a%20ch&#7845;t%20l&#7847;n%202-l&#432;&#417;ng%20ng&#224;y%2026%20th&#225;ng%204.xlsx" TargetMode="External"/><Relationship Id="rId1" Type="http://schemas.openxmlformats.org/officeDocument/2006/relationships/externalLinkPath" Target="/Users/DDFox/Downloads/Dm%20h&#243;a%20ch&#7845;t%20l&#7847;n%202-l&#432;&#417;ng%20ng&#224;y%2026%20th&#225;ng%20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Administrator/Downloads/Telegram%20Desktop/File%20cham%20goi%202.xlsx" TargetMode="External"/><Relationship Id="rId1" Type="http://schemas.openxmlformats.org/officeDocument/2006/relationships/externalLinkPath" Target="/Users/Administrator/Downloads/Telegram%20Desktop/File%20cham%20goi%202.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DDFox/Downloads/VT%20chia%20ch&#7845;m%20L2-%20ch&#7889;t-%20l&#432;&#417;ng.xlsx" TargetMode="External"/><Relationship Id="rId1" Type="http://schemas.openxmlformats.org/officeDocument/2006/relationships/externalLinkPath" Target="/Users/DDFox/Downloads/VT%20chia%20ch&#7845;m%20L2-%20ch&#7889;t-%20l&#432;&#417;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ng"/>
      <sheetName val="4"/>
      <sheetName val="Sheet1"/>
      <sheetName val="LamRo"/>
      <sheetName val="thamdinhgia"/>
    </sheetNames>
    <sheetDataSet>
      <sheetData sheetId="0">
        <row r="9">
          <cell r="J9" t="str">
            <v>CÔNG TY CỔ PHẦN DƯỢC PHẨM TAMY</v>
          </cell>
        </row>
      </sheetData>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DM mẫu "/>
      <sheetName val="Sheet1"/>
      <sheetName val="BAO CAO VT TK"/>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DB12-E29B-4A1C-B302-6D64D2528E5E}">
  <sheetPr>
    <pageSetUpPr fitToPage="1"/>
  </sheetPr>
  <dimension ref="A1:M30"/>
  <sheetViews>
    <sheetView zoomScale="91" zoomScaleNormal="91" workbookViewId="0">
      <pane ySplit="2" topLeftCell="A30" activePane="bottomLeft" state="frozen"/>
      <selection activeCell="C212" sqref="C212:C213"/>
      <selection pane="bottomLeft" activeCell="J26" sqref="J26"/>
    </sheetView>
  </sheetViews>
  <sheetFormatPr defaultColWidth="9.140625" defaultRowHeight="15.75" x14ac:dyDescent="0.25"/>
  <cols>
    <col min="1" max="1" width="6" style="39" customWidth="1"/>
    <col min="2" max="2" width="7.85546875" style="40" customWidth="1"/>
    <col min="3" max="3" width="10.5703125" style="41" customWidth="1"/>
    <col min="4" max="4" width="18.7109375" style="40" customWidth="1"/>
    <col min="5" max="5" width="53.85546875" style="42" customWidth="1"/>
    <col min="6" max="6" width="12" style="43" customWidth="1"/>
    <col min="7" max="7" width="6.7109375" style="7" customWidth="1"/>
    <col min="8" max="8" width="10.5703125" style="44" customWidth="1"/>
    <col min="9" max="9" width="11" style="45" customWidth="1"/>
    <col min="10" max="10" width="14.5703125" style="44" customWidth="1"/>
    <col min="11" max="11" width="21.7109375" style="1" customWidth="1"/>
    <col min="12" max="12" width="9.140625" style="1"/>
    <col min="13" max="13" width="18.140625" style="1" bestFit="1" customWidth="1"/>
    <col min="14" max="16384" width="9.140625" style="1"/>
  </cols>
  <sheetData>
    <row r="1" spans="1:11" ht="76.5" customHeight="1" x14ac:dyDescent="0.25">
      <c r="A1" s="55" t="s">
        <v>131</v>
      </c>
      <c r="B1" s="55"/>
      <c r="C1" s="55"/>
      <c r="D1" s="55"/>
      <c r="E1" s="55"/>
      <c r="F1" s="55"/>
      <c r="G1" s="55"/>
      <c r="H1" s="55"/>
      <c r="I1" s="55"/>
      <c r="J1" s="55"/>
      <c r="K1" s="55"/>
    </row>
    <row r="2" spans="1:11" s="7" customFormat="1" ht="105.75" customHeight="1" x14ac:dyDescent="0.25">
      <c r="A2" s="2" t="s">
        <v>0</v>
      </c>
      <c r="B2" s="3" t="s">
        <v>1</v>
      </c>
      <c r="C2" s="2" t="s">
        <v>2</v>
      </c>
      <c r="D2" s="2" t="s">
        <v>3</v>
      </c>
      <c r="E2" s="2" t="s">
        <v>4</v>
      </c>
      <c r="F2" s="2" t="s">
        <v>5</v>
      </c>
      <c r="G2" s="2" t="s">
        <v>6</v>
      </c>
      <c r="H2" s="5" t="s">
        <v>7</v>
      </c>
      <c r="I2" s="6" t="s">
        <v>8</v>
      </c>
      <c r="J2" s="4" t="s">
        <v>9</v>
      </c>
      <c r="K2" s="2" t="s">
        <v>10</v>
      </c>
    </row>
    <row r="3" spans="1:11" ht="34.5" customHeight="1" x14ac:dyDescent="0.25">
      <c r="A3" s="9">
        <v>1</v>
      </c>
      <c r="B3" s="9"/>
      <c r="C3" s="10" t="s">
        <v>16</v>
      </c>
      <c r="D3" s="8" t="s">
        <v>17</v>
      </c>
      <c r="E3" s="11"/>
      <c r="F3" s="11"/>
      <c r="G3" s="11"/>
      <c r="H3" s="11"/>
      <c r="I3" s="11"/>
      <c r="J3" s="11"/>
      <c r="K3" s="23"/>
    </row>
    <row r="4" spans="1:11" ht="69.75" customHeight="1" x14ac:dyDescent="0.25">
      <c r="A4" s="9"/>
      <c r="B4" s="9">
        <v>1</v>
      </c>
      <c r="C4" s="13" t="s">
        <v>18</v>
      </c>
      <c r="D4" s="14" t="s">
        <v>19</v>
      </c>
      <c r="E4" s="15" t="s">
        <v>20</v>
      </c>
      <c r="F4" s="16"/>
      <c r="G4" s="17" t="s">
        <v>13</v>
      </c>
      <c r="H4" s="18">
        <f>6*180</f>
        <v>1080</v>
      </c>
      <c r="I4" s="19">
        <v>180</v>
      </c>
      <c r="J4" s="19">
        <f t="shared" ref="J4:J19" si="0">H4+I4</f>
        <v>1260</v>
      </c>
      <c r="K4" s="12"/>
    </row>
    <row r="5" spans="1:11" ht="120" customHeight="1" x14ac:dyDescent="0.25">
      <c r="A5" s="9"/>
      <c r="B5" s="9">
        <v>2</v>
      </c>
      <c r="C5" s="13" t="s">
        <v>21</v>
      </c>
      <c r="D5" s="14" t="s">
        <v>22</v>
      </c>
      <c r="E5" s="15" t="s">
        <v>23</v>
      </c>
      <c r="F5" s="16"/>
      <c r="G5" s="17" t="s">
        <v>24</v>
      </c>
      <c r="H5" s="18">
        <f>144*100</f>
        <v>14400</v>
      </c>
      <c r="I5" s="19">
        <f>43*100</f>
        <v>4300</v>
      </c>
      <c r="J5" s="19">
        <f t="shared" si="0"/>
        <v>18700</v>
      </c>
      <c r="K5" s="12"/>
    </row>
    <row r="6" spans="1:11" ht="148.5" customHeight="1" x14ac:dyDescent="0.25">
      <c r="A6" s="9"/>
      <c r="B6" s="9">
        <v>3</v>
      </c>
      <c r="C6" s="13" t="s">
        <v>25</v>
      </c>
      <c r="D6" s="14" t="s">
        <v>26</v>
      </c>
      <c r="E6" s="15" t="s">
        <v>27</v>
      </c>
      <c r="F6" s="16"/>
      <c r="G6" s="17" t="s">
        <v>24</v>
      </c>
      <c r="H6" s="18">
        <v>50</v>
      </c>
      <c r="I6" s="19">
        <v>0</v>
      </c>
      <c r="J6" s="19">
        <f t="shared" si="0"/>
        <v>50</v>
      </c>
      <c r="K6" s="12"/>
    </row>
    <row r="7" spans="1:11" ht="117.75" customHeight="1" x14ac:dyDescent="0.25">
      <c r="A7" s="9"/>
      <c r="B7" s="9">
        <v>4</v>
      </c>
      <c r="C7" s="13" t="s">
        <v>28</v>
      </c>
      <c r="D7" s="14" t="s">
        <v>29</v>
      </c>
      <c r="E7" s="15" t="s">
        <v>30</v>
      </c>
      <c r="F7" s="16"/>
      <c r="G7" s="17" t="s">
        <v>24</v>
      </c>
      <c r="H7" s="18">
        <v>1300</v>
      </c>
      <c r="I7" s="19">
        <v>300</v>
      </c>
      <c r="J7" s="19">
        <f t="shared" si="0"/>
        <v>1600</v>
      </c>
      <c r="K7" s="12"/>
    </row>
    <row r="8" spans="1:11" ht="102" customHeight="1" x14ac:dyDescent="0.25">
      <c r="A8" s="9"/>
      <c r="B8" s="9">
        <v>5</v>
      </c>
      <c r="C8" s="13" t="s">
        <v>31</v>
      </c>
      <c r="D8" s="15" t="s">
        <v>32</v>
      </c>
      <c r="E8" s="15" t="s">
        <v>33</v>
      </c>
      <c r="F8" s="9"/>
      <c r="G8" s="9" t="s">
        <v>11</v>
      </c>
      <c r="H8" s="20">
        <v>240</v>
      </c>
      <c r="I8" s="19">
        <v>60</v>
      </c>
      <c r="J8" s="19">
        <f t="shared" si="0"/>
        <v>300</v>
      </c>
      <c r="K8" s="12"/>
    </row>
    <row r="9" spans="1:11" ht="110.25" x14ac:dyDescent="0.25">
      <c r="A9" s="9"/>
      <c r="B9" s="9">
        <v>6</v>
      </c>
      <c r="C9" s="13" t="s">
        <v>34</v>
      </c>
      <c r="D9" s="14" t="s">
        <v>35</v>
      </c>
      <c r="E9" s="15" t="s">
        <v>36</v>
      </c>
      <c r="F9" s="16"/>
      <c r="G9" s="17" t="s">
        <v>24</v>
      </c>
      <c r="H9" s="18">
        <v>700</v>
      </c>
      <c r="I9" s="19">
        <v>200</v>
      </c>
      <c r="J9" s="19">
        <f t="shared" si="0"/>
        <v>900</v>
      </c>
      <c r="K9" s="12"/>
    </row>
    <row r="10" spans="1:11" ht="70.5" customHeight="1" x14ac:dyDescent="0.25">
      <c r="A10" s="9"/>
      <c r="B10" s="9">
        <v>7</v>
      </c>
      <c r="C10" s="25" t="s">
        <v>37</v>
      </c>
      <c r="D10" s="15" t="s">
        <v>38</v>
      </c>
      <c r="E10" s="15" t="s">
        <v>39</v>
      </c>
      <c r="F10" s="9"/>
      <c r="G10" s="9" t="s">
        <v>11</v>
      </c>
      <c r="H10" s="22">
        <f>20*60</f>
        <v>1200</v>
      </c>
      <c r="I10" s="19">
        <f>6*60</f>
        <v>360</v>
      </c>
      <c r="J10" s="19">
        <f t="shared" si="0"/>
        <v>1560</v>
      </c>
      <c r="K10" s="12"/>
    </row>
    <row r="11" spans="1:11" ht="100.5" customHeight="1" x14ac:dyDescent="0.25">
      <c r="A11" s="9"/>
      <c r="B11" s="9">
        <v>8</v>
      </c>
      <c r="C11" s="13" t="s">
        <v>40</v>
      </c>
      <c r="D11" s="15" t="s">
        <v>41</v>
      </c>
      <c r="E11" s="15" t="s">
        <v>42</v>
      </c>
      <c r="F11" s="9"/>
      <c r="G11" s="9" t="s">
        <v>11</v>
      </c>
      <c r="H11" s="20">
        <f>24*20</f>
        <v>480</v>
      </c>
      <c r="I11" s="19">
        <v>140</v>
      </c>
      <c r="J11" s="19">
        <f t="shared" si="0"/>
        <v>620</v>
      </c>
      <c r="K11" s="12"/>
    </row>
    <row r="12" spans="1:11" ht="94.5" x14ac:dyDescent="0.25">
      <c r="A12" s="9"/>
      <c r="B12" s="9">
        <v>9</v>
      </c>
      <c r="C12" s="13" t="s">
        <v>43</v>
      </c>
      <c r="D12" s="15" t="s">
        <v>44</v>
      </c>
      <c r="E12" s="26" t="s">
        <v>45</v>
      </c>
      <c r="F12" s="9"/>
      <c r="G12" s="9" t="s">
        <v>11</v>
      </c>
      <c r="H12" s="20">
        <v>180</v>
      </c>
      <c r="I12" s="19">
        <v>30</v>
      </c>
      <c r="J12" s="19">
        <f t="shared" si="0"/>
        <v>210</v>
      </c>
      <c r="K12" s="12"/>
    </row>
    <row r="13" spans="1:11" ht="47.25" x14ac:dyDescent="0.25">
      <c r="A13" s="9">
        <v>2</v>
      </c>
      <c r="B13" s="9">
        <v>10</v>
      </c>
      <c r="C13" s="13" t="s">
        <v>46</v>
      </c>
      <c r="D13" s="15" t="s">
        <v>47</v>
      </c>
      <c r="E13" s="15" t="s">
        <v>48</v>
      </c>
      <c r="F13" s="9"/>
      <c r="G13" s="9" t="s">
        <v>14</v>
      </c>
      <c r="H13" s="20">
        <v>5</v>
      </c>
      <c r="I13" s="19">
        <v>1</v>
      </c>
      <c r="J13" s="19">
        <f t="shared" si="0"/>
        <v>6</v>
      </c>
      <c r="K13" s="12"/>
    </row>
    <row r="14" spans="1:11" ht="47.25" x14ac:dyDescent="0.25">
      <c r="A14" s="9">
        <v>3</v>
      </c>
      <c r="B14" s="9">
        <v>11</v>
      </c>
      <c r="C14" s="13" t="s">
        <v>49</v>
      </c>
      <c r="D14" s="15" t="s">
        <v>50</v>
      </c>
      <c r="E14" s="15" t="s">
        <v>51</v>
      </c>
      <c r="F14" s="9"/>
      <c r="G14" s="9" t="s">
        <v>14</v>
      </c>
      <c r="H14" s="20">
        <v>5</v>
      </c>
      <c r="I14" s="19">
        <v>1</v>
      </c>
      <c r="J14" s="19">
        <f t="shared" si="0"/>
        <v>6</v>
      </c>
      <c r="K14" s="12"/>
    </row>
    <row r="15" spans="1:11" ht="63" x14ac:dyDescent="0.25">
      <c r="A15" s="9">
        <v>4</v>
      </c>
      <c r="B15" s="9">
        <v>12</v>
      </c>
      <c r="C15" s="13" t="s">
        <v>52</v>
      </c>
      <c r="D15" s="15" t="s">
        <v>53</v>
      </c>
      <c r="E15" s="15" t="s">
        <v>54</v>
      </c>
      <c r="F15" s="9"/>
      <c r="G15" s="9" t="s">
        <v>14</v>
      </c>
      <c r="H15" s="20">
        <v>5</v>
      </c>
      <c r="I15" s="19">
        <v>1</v>
      </c>
      <c r="J15" s="19">
        <f t="shared" si="0"/>
        <v>6</v>
      </c>
      <c r="K15" s="12"/>
    </row>
    <row r="16" spans="1:11" ht="47.25" x14ac:dyDescent="0.25">
      <c r="A16" s="9">
        <v>5</v>
      </c>
      <c r="B16" s="9">
        <v>13</v>
      </c>
      <c r="C16" s="13" t="s">
        <v>55</v>
      </c>
      <c r="D16" s="14" t="s">
        <v>56</v>
      </c>
      <c r="E16" s="15" t="s">
        <v>57</v>
      </c>
      <c r="F16" s="16"/>
      <c r="G16" s="17" t="s">
        <v>11</v>
      </c>
      <c r="H16" s="18">
        <f>24*750</f>
        <v>18000</v>
      </c>
      <c r="I16" s="19">
        <f>7*750</f>
        <v>5250</v>
      </c>
      <c r="J16" s="19">
        <f t="shared" si="0"/>
        <v>23250</v>
      </c>
      <c r="K16" s="12"/>
    </row>
    <row r="17" spans="1:13" ht="47.25" x14ac:dyDescent="0.25">
      <c r="A17" s="9">
        <v>6</v>
      </c>
      <c r="B17" s="9">
        <v>14</v>
      </c>
      <c r="C17" s="25" t="s">
        <v>58</v>
      </c>
      <c r="D17" s="15" t="s">
        <v>59</v>
      </c>
      <c r="E17" s="15" t="s">
        <v>60</v>
      </c>
      <c r="F17" s="9"/>
      <c r="G17" s="9" t="s">
        <v>13</v>
      </c>
      <c r="H17" s="22">
        <f>2*2000</f>
        <v>4000</v>
      </c>
      <c r="I17" s="19">
        <v>0</v>
      </c>
      <c r="J17" s="19">
        <f t="shared" si="0"/>
        <v>4000</v>
      </c>
      <c r="K17" s="12"/>
    </row>
    <row r="18" spans="1:13" ht="47.25" x14ac:dyDescent="0.25">
      <c r="A18" s="9">
        <v>7</v>
      </c>
      <c r="B18" s="9">
        <v>15</v>
      </c>
      <c r="C18" s="25" t="s">
        <v>61</v>
      </c>
      <c r="D18" s="15" t="s">
        <v>62</v>
      </c>
      <c r="E18" s="15" t="s">
        <v>63</v>
      </c>
      <c r="F18" s="9"/>
      <c r="G18" s="9" t="s">
        <v>12</v>
      </c>
      <c r="H18" s="22">
        <v>200</v>
      </c>
      <c r="I18" s="19">
        <v>60</v>
      </c>
      <c r="J18" s="19">
        <f t="shared" si="0"/>
        <v>260</v>
      </c>
      <c r="K18" s="12"/>
    </row>
    <row r="19" spans="1:13" ht="63" x14ac:dyDescent="0.25">
      <c r="A19" s="9">
        <v>8</v>
      </c>
      <c r="B19" s="9">
        <v>16</v>
      </c>
      <c r="C19" s="13" t="s">
        <v>64</v>
      </c>
      <c r="D19" s="14" t="s">
        <v>65</v>
      </c>
      <c r="E19" s="15" t="s">
        <v>66</v>
      </c>
      <c r="F19" s="17" t="s">
        <v>15</v>
      </c>
      <c r="G19" s="17" t="s">
        <v>13</v>
      </c>
      <c r="H19" s="18">
        <v>3000</v>
      </c>
      <c r="I19" s="19">
        <v>900</v>
      </c>
      <c r="J19" s="19">
        <f t="shared" si="0"/>
        <v>3900</v>
      </c>
      <c r="K19" s="12"/>
    </row>
    <row r="20" spans="1:13" x14ac:dyDescent="0.25">
      <c r="A20" s="9">
        <v>9</v>
      </c>
      <c r="B20" s="9"/>
      <c r="C20" s="10" t="s">
        <v>69</v>
      </c>
      <c r="D20" s="29" t="s">
        <v>70</v>
      </c>
      <c r="E20" s="21"/>
      <c r="F20" s="21"/>
      <c r="G20" s="32"/>
      <c r="H20" s="33"/>
      <c r="I20" s="33"/>
      <c r="J20" s="33"/>
      <c r="K20" s="12"/>
    </row>
    <row r="21" spans="1:13" ht="110.25" x14ac:dyDescent="0.25">
      <c r="A21" s="9"/>
      <c r="B21" s="9">
        <v>17</v>
      </c>
      <c r="C21" s="30" t="s">
        <v>71</v>
      </c>
      <c r="D21" s="28" t="s">
        <v>72</v>
      </c>
      <c r="E21" s="28" t="s">
        <v>73</v>
      </c>
      <c r="F21" s="31"/>
      <c r="G21" s="31" t="s">
        <v>67</v>
      </c>
      <c r="H21" s="12">
        <v>20</v>
      </c>
      <c r="I21" s="27">
        <f>ROUNDDOWN(H21*0.3,0)</f>
        <v>6</v>
      </c>
      <c r="J21" s="19">
        <f t="shared" ref="J21:J27" si="1">H21+I21</f>
        <v>26</v>
      </c>
      <c r="K21" s="12"/>
    </row>
    <row r="22" spans="1:13" x14ac:dyDescent="0.25">
      <c r="A22" s="9"/>
      <c r="B22" s="9">
        <v>18</v>
      </c>
      <c r="C22" s="30" t="s">
        <v>74</v>
      </c>
      <c r="D22" s="34" t="s">
        <v>75</v>
      </c>
      <c r="E22" s="28" t="s">
        <v>76</v>
      </c>
      <c r="F22" s="31"/>
      <c r="G22" s="31" t="s">
        <v>13</v>
      </c>
      <c r="H22" s="12">
        <v>200</v>
      </c>
      <c r="I22" s="27">
        <f>ROUNDDOWN(H22*0.3,0)</f>
        <v>60</v>
      </c>
      <c r="J22" s="19">
        <f t="shared" si="1"/>
        <v>260</v>
      </c>
      <c r="K22" s="12"/>
    </row>
    <row r="23" spans="1:13" x14ac:dyDescent="0.25">
      <c r="A23" s="9"/>
      <c r="B23" s="9">
        <v>19</v>
      </c>
      <c r="C23" s="30" t="s">
        <v>77</v>
      </c>
      <c r="D23" s="34" t="s">
        <v>78</v>
      </c>
      <c r="E23" s="28" t="s">
        <v>79</v>
      </c>
      <c r="F23" s="31"/>
      <c r="G23" s="31" t="s">
        <v>68</v>
      </c>
      <c r="H23" s="12">
        <v>200</v>
      </c>
      <c r="I23" s="27">
        <f>ROUNDDOWN(H23*0.3,0)</f>
        <v>60</v>
      </c>
      <c r="J23" s="19">
        <f t="shared" si="1"/>
        <v>260</v>
      </c>
      <c r="K23" s="12"/>
    </row>
    <row r="24" spans="1:13" ht="126" x14ac:dyDescent="0.25">
      <c r="A24" s="9">
        <v>10</v>
      </c>
      <c r="B24" s="9">
        <v>20</v>
      </c>
      <c r="C24" s="30" t="s">
        <v>80</v>
      </c>
      <c r="D24" s="15" t="s">
        <v>81</v>
      </c>
      <c r="E24" s="28" t="s">
        <v>82</v>
      </c>
      <c r="F24" s="9"/>
      <c r="G24" s="9" t="s">
        <v>13</v>
      </c>
      <c r="H24" s="36">
        <v>870</v>
      </c>
      <c r="I24" s="27">
        <v>261</v>
      </c>
      <c r="J24" s="19">
        <f t="shared" si="1"/>
        <v>1131</v>
      </c>
      <c r="K24" s="12"/>
    </row>
    <row r="25" spans="1:13" s="35" customFormat="1" x14ac:dyDescent="0.25">
      <c r="A25" s="31">
        <v>11</v>
      </c>
      <c r="B25" s="9">
        <v>21</v>
      </c>
      <c r="C25" s="25" t="s">
        <v>83</v>
      </c>
      <c r="D25" s="28" t="s">
        <v>84</v>
      </c>
      <c r="E25" s="28" t="s">
        <v>85</v>
      </c>
      <c r="F25" s="31"/>
      <c r="G25" s="31" t="s">
        <v>13</v>
      </c>
      <c r="H25" s="37">
        <v>180000</v>
      </c>
      <c r="I25" s="37">
        <v>54000</v>
      </c>
      <c r="J25" s="12">
        <f t="shared" si="1"/>
        <v>234000</v>
      </c>
      <c r="K25" s="12"/>
    </row>
    <row r="26" spans="1:13" s="35" customFormat="1" x14ac:dyDescent="0.25">
      <c r="A26" s="31">
        <v>12</v>
      </c>
      <c r="B26" s="9">
        <v>22</v>
      </c>
      <c r="C26" s="25" t="s">
        <v>86</v>
      </c>
      <c r="D26" s="28" t="s">
        <v>87</v>
      </c>
      <c r="E26" s="28" t="s">
        <v>88</v>
      </c>
      <c r="F26" s="31"/>
      <c r="G26" s="31" t="s">
        <v>13</v>
      </c>
      <c r="H26" s="37">
        <v>100</v>
      </c>
      <c r="I26" s="37">
        <v>25</v>
      </c>
      <c r="J26" s="37">
        <f t="shared" si="1"/>
        <v>125</v>
      </c>
      <c r="K26" s="12"/>
    </row>
    <row r="27" spans="1:13" s="35" customFormat="1" ht="31.5" x14ac:dyDescent="0.25">
      <c r="A27" s="31">
        <v>13</v>
      </c>
      <c r="B27" s="9">
        <v>23</v>
      </c>
      <c r="C27" s="25" t="s">
        <v>89</v>
      </c>
      <c r="D27" s="28" t="s">
        <v>90</v>
      </c>
      <c r="E27" s="28" t="s">
        <v>91</v>
      </c>
      <c r="F27" s="31"/>
      <c r="G27" s="31" t="s">
        <v>13</v>
      </c>
      <c r="H27" s="37">
        <v>30</v>
      </c>
      <c r="I27" s="37">
        <v>9</v>
      </c>
      <c r="J27" s="37">
        <f t="shared" si="1"/>
        <v>39</v>
      </c>
      <c r="K27" s="12"/>
    </row>
    <row r="28" spans="1:13" ht="22.5" customHeight="1" x14ac:dyDescent="0.25">
      <c r="A28" s="56" t="s">
        <v>92</v>
      </c>
      <c r="B28" s="57"/>
      <c r="C28" s="57"/>
      <c r="D28" s="57"/>
      <c r="E28" s="57"/>
      <c r="F28" s="57"/>
      <c r="G28" s="57"/>
      <c r="H28" s="24"/>
      <c r="I28" s="24"/>
      <c r="J28" s="24"/>
      <c r="K28" s="24"/>
      <c r="M28" s="38"/>
    </row>
    <row r="30" spans="1:13" ht="99.75" customHeight="1" x14ac:dyDescent="0.25">
      <c r="A30" s="58" t="s">
        <v>130</v>
      </c>
      <c r="B30" s="58"/>
      <c r="C30" s="58"/>
      <c r="D30" s="58"/>
      <c r="E30" s="58"/>
      <c r="F30" s="58"/>
      <c r="G30" s="58"/>
      <c r="H30" s="58"/>
      <c r="I30" s="58"/>
      <c r="J30" s="58"/>
      <c r="K30" s="58"/>
    </row>
  </sheetData>
  <autoFilter ref="A2:M2" xr:uid="{D37CDB12-E29B-4A1C-B302-6D64D2528E5E}"/>
  <mergeCells count="3">
    <mergeCell ref="A1:K1"/>
    <mergeCell ref="A28:G28"/>
    <mergeCell ref="A30:K30"/>
  </mergeCells>
  <conditionalFormatting sqref="A1">
    <cfRule type="duplicateValues" dxfId="36" priority="1"/>
  </conditionalFormatting>
  <conditionalFormatting sqref="A3:A19">
    <cfRule type="duplicateValues" dxfId="35" priority="37"/>
  </conditionalFormatting>
  <conditionalFormatting sqref="A20:A1048576 A2">
    <cfRule type="duplicateValues" dxfId="34" priority="32"/>
  </conditionalFormatting>
  <conditionalFormatting sqref="B29 B2 B20:B27 B31:B1048576">
    <cfRule type="duplicateValues" dxfId="33" priority="12"/>
  </conditionalFormatting>
  <conditionalFormatting sqref="C3:C19">
    <cfRule type="duplicateValues" dxfId="32" priority="36"/>
  </conditionalFormatting>
  <conditionalFormatting sqref="C26">
    <cfRule type="duplicateValues" dxfId="31" priority="8"/>
  </conditionalFormatting>
  <conditionalFormatting sqref="C29 C2 C31:C1048576">
    <cfRule type="duplicateValues" dxfId="30" priority="26"/>
  </conditionalFormatting>
  <conditionalFormatting sqref="D4:D12">
    <cfRule type="duplicateValues" dxfId="29" priority="3"/>
  </conditionalFormatting>
  <conditionalFormatting sqref="D13:D15">
    <cfRule type="duplicateValues" dxfId="28" priority="35"/>
  </conditionalFormatting>
  <conditionalFormatting sqref="D16:D18">
    <cfRule type="duplicateValues" dxfId="27" priority="34"/>
  </conditionalFormatting>
  <conditionalFormatting sqref="D19">
    <cfRule type="duplicateValues" dxfId="26" priority="33"/>
  </conditionalFormatting>
  <conditionalFormatting sqref="D20">
    <cfRule type="duplicateValues" dxfId="25" priority="13"/>
    <cfRule type="duplicateValues" dxfId="24" priority="14"/>
  </conditionalFormatting>
  <conditionalFormatting sqref="D21:D23">
    <cfRule type="duplicateValues" dxfId="23" priority="15"/>
    <cfRule type="duplicateValues" dxfId="22" priority="16"/>
    <cfRule type="duplicateValues" dxfId="21" priority="20"/>
    <cfRule type="duplicateValues" dxfId="20" priority="21"/>
  </conditionalFormatting>
  <conditionalFormatting sqref="D22:D23">
    <cfRule type="duplicateValues" dxfId="19" priority="17" stopIfTrue="1"/>
    <cfRule type="duplicateValues" dxfId="18" priority="18" stopIfTrue="1"/>
    <cfRule type="duplicateValues" dxfId="17" priority="19"/>
  </conditionalFormatting>
  <conditionalFormatting sqref="D25">
    <cfRule type="duplicateValues" dxfId="16" priority="4"/>
    <cfRule type="duplicateValues" dxfId="15" priority="5"/>
    <cfRule type="duplicateValues" dxfId="14" priority="6"/>
    <cfRule type="duplicateValues" dxfId="13" priority="7"/>
  </conditionalFormatting>
  <conditionalFormatting sqref="D26">
    <cfRule type="duplicateValues" dxfId="12" priority="9"/>
    <cfRule type="duplicateValues" dxfId="11" priority="10"/>
    <cfRule type="duplicateValues" dxfId="10" priority="11"/>
  </conditionalFormatting>
  <conditionalFormatting sqref="D27">
    <cfRule type="duplicateValues" dxfId="9" priority="29"/>
    <cfRule type="duplicateValues" dxfId="8" priority="30"/>
    <cfRule type="duplicateValues" dxfId="7" priority="31"/>
  </conditionalFormatting>
  <conditionalFormatting sqref="D29 D2 D20:D24 D31:D1048576">
    <cfRule type="duplicateValues" dxfId="6" priority="28"/>
  </conditionalFormatting>
  <conditionalFormatting sqref="D29 D2 D31:D1048576">
    <cfRule type="duplicateValues" dxfId="5" priority="22"/>
    <cfRule type="duplicateValues" dxfId="4" priority="23"/>
  </conditionalFormatting>
  <conditionalFormatting sqref="D29 D31:D1048576">
    <cfRule type="duplicateValues" dxfId="3" priority="24"/>
    <cfRule type="duplicateValues" dxfId="2" priority="25"/>
  </conditionalFormatting>
  <conditionalFormatting sqref="E6">
    <cfRule type="notContainsBlanks" dxfId="1" priority="2">
      <formula>LEN(TRIM(E6))&gt;0</formula>
    </cfRule>
  </conditionalFormatting>
  <conditionalFormatting sqref="E29 E2 E31:E1048576">
    <cfRule type="duplicateValues" dxfId="0" priority="27"/>
  </conditionalFormatting>
  <pageMargins left="0.26" right="0.2" top="0.36" bottom="0.36" header="0.2" footer="0.2"/>
  <pageSetup paperSize="9" scale="82" fitToHeight="0" orientation="landscape"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914A-61C8-4CC8-9906-A81D57713A4C}">
  <sheetPr>
    <pageSetUpPr fitToPage="1"/>
  </sheetPr>
  <dimension ref="A1:S21"/>
  <sheetViews>
    <sheetView tabSelected="1" zoomScale="89" zoomScaleNormal="89" workbookViewId="0">
      <selection activeCell="R14" sqref="R14"/>
    </sheetView>
  </sheetViews>
  <sheetFormatPr defaultColWidth="8.85546875" defaultRowHeight="15.75" x14ac:dyDescent="0.25"/>
  <cols>
    <col min="1" max="2" width="7.42578125" style="46" customWidth="1"/>
    <col min="3" max="3" width="10.7109375" style="46" customWidth="1"/>
    <col min="4" max="4" width="18" style="46" customWidth="1"/>
    <col min="5" max="5" width="9.7109375" style="46" customWidth="1"/>
    <col min="6" max="6" width="12.7109375" style="46" customWidth="1"/>
    <col min="7" max="7" width="19.140625" style="46" customWidth="1"/>
    <col min="8" max="8" width="9.5703125" style="46" customWidth="1"/>
    <col min="9" max="9" width="8.85546875" style="46" customWidth="1"/>
    <col min="10" max="10" width="13.140625" style="46" customWidth="1"/>
    <col min="11" max="11" width="8.42578125" style="46" customWidth="1"/>
    <col min="12" max="12" width="10.7109375" style="46" customWidth="1"/>
    <col min="13" max="16384" width="8.85546875" style="46"/>
  </cols>
  <sheetData>
    <row r="1" spans="1:19" ht="43.5" customHeight="1" x14ac:dyDescent="0.25">
      <c r="A1" s="62" t="s">
        <v>123</v>
      </c>
      <c r="B1" s="63"/>
      <c r="C1" s="63"/>
      <c r="D1" s="63"/>
      <c r="E1" s="63"/>
      <c r="F1" s="63"/>
      <c r="G1" s="63"/>
      <c r="H1" s="63"/>
      <c r="I1" s="63"/>
      <c r="J1" s="63"/>
      <c r="K1" s="63"/>
      <c r="L1" s="63"/>
    </row>
    <row r="2" spans="1:19" ht="28.5" customHeight="1" x14ac:dyDescent="0.25">
      <c r="A2" s="64" t="s">
        <v>124</v>
      </c>
      <c r="B2" s="64"/>
      <c r="C2" s="64"/>
      <c r="D2" s="64"/>
      <c r="E2" s="64"/>
      <c r="F2" s="64"/>
      <c r="G2" s="64"/>
      <c r="H2" s="64"/>
      <c r="I2" s="64"/>
      <c r="J2" s="64"/>
      <c r="K2" s="64"/>
      <c r="L2" s="64"/>
    </row>
    <row r="3" spans="1:19" ht="18.75" x14ac:dyDescent="0.25">
      <c r="A3" s="63" t="s">
        <v>125</v>
      </c>
      <c r="B3" s="63"/>
      <c r="C3" s="63"/>
      <c r="D3" s="63"/>
      <c r="E3" s="63"/>
      <c r="F3" s="63"/>
      <c r="G3" s="63"/>
      <c r="H3" s="63"/>
      <c r="I3" s="63"/>
      <c r="J3" s="63"/>
      <c r="K3" s="63"/>
      <c r="L3" s="63"/>
    </row>
    <row r="4" spans="1:19" ht="18.75" x14ac:dyDescent="0.25">
      <c r="A4" s="65" t="s">
        <v>93</v>
      </c>
      <c r="B4" s="65"/>
      <c r="C4" s="65"/>
      <c r="D4" s="65"/>
      <c r="E4" s="65"/>
      <c r="F4" s="65"/>
      <c r="G4" s="65"/>
      <c r="H4" s="65"/>
      <c r="I4" s="65"/>
      <c r="J4" s="65"/>
      <c r="K4" s="65"/>
      <c r="L4" s="65"/>
    </row>
    <row r="5" spans="1:19" ht="18.75" x14ac:dyDescent="0.3">
      <c r="A5" s="47"/>
      <c r="B5" s="47"/>
      <c r="C5" s="47"/>
      <c r="D5" s="47"/>
      <c r="E5" s="47"/>
      <c r="F5" s="47"/>
      <c r="G5" s="47"/>
      <c r="H5" s="47"/>
      <c r="I5" s="47"/>
      <c r="J5" s="47"/>
      <c r="K5" s="47"/>
      <c r="L5" s="47"/>
    </row>
    <row r="6" spans="1:19" ht="19.899999999999999" customHeight="1" x14ac:dyDescent="0.25">
      <c r="A6" s="66" t="s">
        <v>126</v>
      </c>
      <c r="B6" s="66"/>
      <c r="C6" s="66"/>
      <c r="D6" s="66"/>
      <c r="E6" s="48"/>
      <c r="F6" s="48"/>
      <c r="G6" s="48"/>
      <c r="H6" s="48"/>
      <c r="I6" s="48"/>
      <c r="J6" s="48"/>
      <c r="K6" s="48"/>
      <c r="L6" s="48"/>
    </row>
    <row r="7" spans="1:19" ht="15" customHeight="1" x14ac:dyDescent="0.25"/>
    <row r="8" spans="1:19" ht="81" customHeight="1" x14ac:dyDescent="0.25">
      <c r="A8" s="52" t="s">
        <v>0</v>
      </c>
      <c r="B8" s="53" t="s">
        <v>1</v>
      </c>
      <c r="C8" s="53" t="s">
        <v>94</v>
      </c>
      <c r="D8" s="53" t="s">
        <v>95</v>
      </c>
      <c r="E8" s="53" t="s">
        <v>96</v>
      </c>
      <c r="F8" s="53" t="s">
        <v>97</v>
      </c>
      <c r="G8" s="53" t="s">
        <v>98</v>
      </c>
      <c r="H8" s="53" t="s">
        <v>99</v>
      </c>
      <c r="I8" s="52" t="s">
        <v>100</v>
      </c>
      <c r="J8" s="54" t="s">
        <v>101</v>
      </c>
      <c r="K8" s="53" t="s">
        <v>102</v>
      </c>
      <c r="L8" s="53" t="s">
        <v>103</v>
      </c>
    </row>
    <row r="9" spans="1:19" ht="21" customHeight="1" x14ac:dyDescent="0.25">
      <c r="A9" s="49" t="s">
        <v>104</v>
      </c>
      <c r="B9" s="49" t="s">
        <v>105</v>
      </c>
      <c r="C9" s="49" t="s">
        <v>106</v>
      </c>
      <c r="D9" s="49" t="s">
        <v>107</v>
      </c>
      <c r="E9" s="49" t="s">
        <v>108</v>
      </c>
      <c r="F9" s="49" t="s">
        <v>109</v>
      </c>
      <c r="G9" s="49" t="s">
        <v>110</v>
      </c>
      <c r="H9" s="49" t="s">
        <v>111</v>
      </c>
      <c r="I9" s="49" t="s">
        <v>112</v>
      </c>
      <c r="J9" s="49" t="s">
        <v>113</v>
      </c>
      <c r="K9" s="49" t="s">
        <v>114</v>
      </c>
      <c r="L9" s="49" t="s">
        <v>115</v>
      </c>
    </row>
    <row r="10" spans="1:19" x14ac:dyDescent="0.25">
      <c r="A10" s="50">
        <v>1</v>
      </c>
      <c r="B10" s="51"/>
      <c r="C10" s="51"/>
      <c r="D10" s="51"/>
      <c r="E10" s="51"/>
      <c r="F10" s="51"/>
      <c r="G10" s="51"/>
      <c r="H10" s="51"/>
      <c r="I10" s="51"/>
      <c r="J10" s="51"/>
      <c r="K10" s="51"/>
      <c r="L10" s="51"/>
    </row>
    <row r="11" spans="1:19" x14ac:dyDescent="0.25">
      <c r="A11" s="50">
        <v>2</v>
      </c>
      <c r="B11" s="51"/>
      <c r="C11" s="51"/>
      <c r="D11" s="51"/>
      <c r="E11" s="51"/>
      <c r="F11" s="51"/>
      <c r="G11" s="51"/>
      <c r="H11" s="51"/>
      <c r="I11" s="51"/>
      <c r="J11" s="51"/>
      <c r="K11" s="51"/>
      <c r="L11" s="51"/>
    </row>
    <row r="12" spans="1:19" x14ac:dyDescent="0.25">
      <c r="A12" s="50" t="s">
        <v>116</v>
      </c>
      <c r="B12" s="51"/>
      <c r="C12" s="51"/>
      <c r="D12" s="51"/>
      <c r="E12" s="51"/>
      <c r="F12" s="51"/>
      <c r="G12" s="51"/>
      <c r="H12" s="51"/>
      <c r="I12" s="51"/>
      <c r="J12" s="51"/>
      <c r="K12" s="51"/>
      <c r="L12" s="51"/>
    </row>
    <row r="13" spans="1:19" ht="23.25" customHeight="1" x14ac:dyDescent="0.25">
      <c r="A13" s="59" t="s">
        <v>117</v>
      </c>
      <c r="B13" s="60"/>
      <c r="C13" s="60"/>
      <c r="D13" s="60"/>
      <c r="E13" s="60"/>
      <c r="F13" s="60"/>
      <c r="G13" s="60"/>
      <c r="H13" s="60"/>
      <c r="I13" s="60"/>
      <c r="J13" s="60"/>
      <c r="K13" s="60"/>
      <c r="L13" s="61"/>
    </row>
    <row r="14" spans="1:19" ht="43.5" customHeight="1" x14ac:dyDescent="0.3">
      <c r="A14" s="69" t="s">
        <v>118</v>
      </c>
      <c r="B14" s="69"/>
      <c r="C14" s="69"/>
      <c r="D14" s="69"/>
      <c r="E14" s="69"/>
      <c r="F14" s="69"/>
      <c r="G14" s="69"/>
      <c r="H14" s="69"/>
      <c r="I14" s="69"/>
      <c r="J14" s="69"/>
      <c r="K14" s="69"/>
      <c r="L14" s="69"/>
    </row>
    <row r="15" spans="1:19" ht="156" customHeight="1" x14ac:dyDescent="0.25">
      <c r="A15" s="70" t="s">
        <v>127</v>
      </c>
      <c r="B15" s="70"/>
      <c r="C15" s="71"/>
      <c r="D15" s="71"/>
      <c r="E15" s="71"/>
      <c r="F15" s="71"/>
      <c r="G15" s="71"/>
      <c r="H15" s="71"/>
      <c r="I15" s="71"/>
      <c r="J15" s="71"/>
      <c r="K15" s="71"/>
      <c r="L15" s="71"/>
      <c r="S15" s="46" t="s">
        <v>119</v>
      </c>
    </row>
    <row r="16" spans="1:19" ht="81" customHeight="1" x14ac:dyDescent="0.25">
      <c r="A16" s="70" t="s">
        <v>128</v>
      </c>
      <c r="B16" s="70"/>
      <c r="C16" s="70"/>
      <c r="D16" s="70"/>
      <c r="E16" s="70"/>
      <c r="F16" s="70"/>
      <c r="G16" s="70"/>
      <c r="H16" s="70"/>
      <c r="I16" s="70"/>
      <c r="J16" s="70"/>
      <c r="K16" s="70"/>
      <c r="L16" s="70"/>
    </row>
    <row r="17" spans="1:12" x14ac:dyDescent="0.25">
      <c r="G17" s="72" t="s">
        <v>120</v>
      </c>
      <c r="H17" s="72"/>
      <c r="I17" s="72"/>
      <c r="J17" s="72"/>
      <c r="K17" s="72"/>
      <c r="L17" s="72"/>
    </row>
    <row r="18" spans="1:12" x14ac:dyDescent="0.25">
      <c r="G18" s="73" t="s">
        <v>121</v>
      </c>
      <c r="H18" s="73"/>
      <c r="I18" s="73"/>
      <c r="J18" s="73"/>
      <c r="K18" s="73"/>
      <c r="L18" s="73"/>
    </row>
    <row r="19" spans="1:12" x14ac:dyDescent="0.25">
      <c r="G19" s="72" t="s">
        <v>122</v>
      </c>
      <c r="H19" s="72"/>
      <c r="I19" s="72"/>
      <c r="J19" s="72"/>
      <c r="K19" s="72"/>
      <c r="L19" s="72"/>
    </row>
    <row r="21" spans="1:12" ht="87" customHeight="1" x14ac:dyDescent="0.25">
      <c r="A21" s="67" t="s">
        <v>129</v>
      </c>
      <c r="B21" s="67"/>
      <c r="C21" s="68"/>
      <c r="D21" s="68"/>
      <c r="E21" s="68"/>
      <c r="F21" s="68"/>
      <c r="G21" s="68"/>
      <c r="H21" s="68"/>
      <c r="I21" s="68"/>
      <c r="J21" s="68"/>
      <c r="K21" s="68"/>
      <c r="L21" s="68"/>
    </row>
  </sheetData>
  <mergeCells count="13">
    <mergeCell ref="A21:L21"/>
    <mergeCell ref="A14:L14"/>
    <mergeCell ref="A15:L15"/>
    <mergeCell ref="A16:L16"/>
    <mergeCell ref="G17:L17"/>
    <mergeCell ref="G18:L18"/>
    <mergeCell ref="G19:L19"/>
    <mergeCell ref="A13:L13"/>
    <mergeCell ref="A1:L1"/>
    <mergeCell ref="A2:L2"/>
    <mergeCell ref="A3:L3"/>
    <mergeCell ref="A4:L4"/>
    <mergeCell ref="A6:D6"/>
  </mergeCells>
  <pageMargins left="0.7" right="0.44" top="0.5" bottom="0.5" header="0.3" footer="0.3"/>
  <pageSetup paperSize="9" scale="98"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PLI</vt:lpstr>
      <vt:lpstr>PLII</vt:lpstr>
      <vt:lpstr>PLI!Print_Area</vt:lpstr>
      <vt:lpstr>PLII!Print_Area</vt:lpstr>
      <vt:lpstr>PLI!Print_Titles</vt:lpstr>
    </vt:vector>
  </TitlesOfParts>
  <Company>QuocViet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TAIND</dc:creator>
  <cp:lastModifiedBy>TAIND</cp:lastModifiedBy>
  <cp:lastPrinted>2026-09-22T07:26:20Z</cp:lastPrinted>
  <dcterms:created xsi:type="dcterms:W3CDTF">2026-09-21T09:22:23Z</dcterms:created>
  <dcterms:modified xsi:type="dcterms:W3CDTF">2026-09-22T07:26:33Z</dcterms:modified>
</cp:coreProperties>
</file>